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<sst xmlns="http://schemas.openxmlformats.org/spreadsheetml/2006/main" count="117" uniqueCount="50">
  <si>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</si>
  <si>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</si>
  <si>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</si>
  <si>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</si>
  <si>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</si>
  <si>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</si>
  <si>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</si>
  <si>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</si>
  <si>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</si>
  <si>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</si>
  <si>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</si>
  <si>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</si>
  <si>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</si>
  <si>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</si>
  <si>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</si>
  <si>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</si>
  <si>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</si>
  <si>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</si>
  <si>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</si>
  <si>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</si>
  <si>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</si>
  <si>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</si>
  <si>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</si>
  <si>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</si>
  <si>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</si>
  <si>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</si>
  <si>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</si>
  <si>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</si>
  <si>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</si>
  <si>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</si>
  <si>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</si>
  <si>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</si>
  <si>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</si>
  <si>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</si>
  <si>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</si>
  <si>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</si>
  <si>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</si>
  <si>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</si>
  <si>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</si>
  <si>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</si>
  <si>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</si>
  <si>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</si>
  <si>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</si>
  <si>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</si>
  <si>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</si>
  <si>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</si>
  <si>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</si>
  <si>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</si>
  <si>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</si>
  <si>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December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</si>
</sst>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449386</c:v>
                </c:pt>
                <c:pt idx="1">
                  <c:v>98068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547454</c:v>
                </c:pt>
                <c:pt idx="1">
                  <c:v>7313</c:v>
                </c:pt>
                <c:pt idx="2">
                  <c:v>1261</c:v>
                </c:pt>
                <c:pt idx="3">
                  <c:v>4098</c:v>
                </c:pt>
                <c:pt idx="4">
                  <c:v>136009</c:v>
                </c:pt>
                <c:pt idx="5">
                  <c:v>1641</c:v>
                </c:pt>
                <c:pt idx="6">
                  <c:v>2340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121132822211</c:v>
                </c:pt>
                <c:pt idx="1">
                  <c:v>5098480295</c:v>
                </c:pt>
                <c:pt idx="2">
                  <c:v>3358391020</c:v>
                </c:pt>
                <c:pt idx="3">
                  <c:v>2631985544</c:v>
                </c:pt>
                <c:pt idx="4">
                  <c:v>355713203052</c:v>
                </c:pt>
                <c:pt idx="5">
                  <c:v>16997174000</c:v>
                </c:pt>
                <c:pt idx="6">
                  <c:v>9888449402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82579992043</c:v>
                </c:pt>
                <c:pt idx="1">
                  <c:v>38552830168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221265.75422044593</c:v>
                </c:pt>
                <c:pt idx="1">
                  <c:v>248168.77127179274</c:v>
                </c:pt>
                <c:pt idx="2">
                  <c:v>211666.29707993378</c:v>
                </c:pt>
                <c:pt idx="3">
                  <c:v>192634.58578967646</c:v>
                </c:pt>
                <c:pt idx="4">
                  <c:v>252464.97394542876</c:v>
                </c:pt>
              </c:numCache>
            </c:numRef>
          </c:val>
        </c:ser>
        <c:axId val="59179910"/>
        <c:axId val="38495791"/>
      </c:barChart>
      <c:catAx>
        <c:axId val="59179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495791"/>
        <c:crosses val="autoZero"/>
        <c:auto val="1"/>
        <c:lblOffset val="100"/>
        <c:noMultiLvlLbl val="0"/>
      </c:catAx>
      <c:valAx>
        <c:axId val="38495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1799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10357814.747105423</c:v>
                </c:pt>
                <c:pt idx="1">
                  <c:v>1200000</c:v>
                </c:pt>
                <c:pt idx="2">
                  <c:v>10391421.406727828</c:v>
                </c:pt>
                <c:pt idx="3">
                  <c:v>10478890.788224122</c:v>
                </c:pt>
                <c:pt idx="4">
                  <c:v>10233164.948453609</c:v>
                </c:pt>
              </c:numCache>
            </c:numRef>
          </c:val>
        </c:ser>
        <c:axId val="42636116"/>
        <c:axId val="28487813"/>
      </c:barChart>
      <c:catAx>
        <c:axId val="4263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487813"/>
        <c:crosses val="autoZero"/>
        <c:auto val="1"/>
        <c:lblOffset val="100"/>
        <c:noMultiLvlLbl val="0"/>
      </c:catAx>
      <c:valAx>
        <c:axId val="28487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636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697180.404074935</c:v>
                </c:pt>
                <c:pt idx="1">
                  <c:v>420535.4752342704</c:v>
                </c:pt>
                <c:pt idx="2">
                  <c:v>768207.6465028356</c:v>
                </c:pt>
                <c:pt idx="3">
                  <c:v>635393.4261306532</c:v>
                </c:pt>
                <c:pt idx="4">
                  <c:v>1551087.6777251186</c:v>
                </c:pt>
              </c:numCache>
            </c:numRef>
          </c:val>
        </c:ser>
        <c:axId val="20840210"/>
        <c:axId val="386315"/>
      </c:barChart>
      <c:catAx>
        <c:axId val="20840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6315"/>
        <c:crosses val="autoZero"/>
        <c:auto val="1"/>
        <c:lblOffset val="100"/>
        <c:noMultiLvlLbl val="0"/>
      </c:catAx>
      <c:valAx>
        <c:axId val="386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8402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2663275.9873116575</c:v>
                </c:pt>
                <c:pt idx="1">
                  <c:v>1551761.2612612613</c:v>
                </c:pt>
                <c:pt idx="2">
                  <c:v>2900769.990375361</c:v>
                </c:pt>
                <c:pt idx="3">
                  <c:v>2825464.269430052</c:v>
                </c:pt>
                <c:pt idx="4">
                  <c:v>3882797.2972972975</c:v>
                </c:pt>
              </c:numCache>
            </c:numRef>
          </c:val>
        </c:ser>
        <c:axId val="11203136"/>
        <c:axId val="56455489"/>
      </c:barChart>
      <c:catAx>
        <c:axId val="11203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455489"/>
        <c:crosses val="autoZero"/>
        <c:auto val="1"/>
        <c:lblOffset val="100"/>
        <c:noMultiLvlLbl val="0"/>
      </c:catAx>
      <c:valAx>
        <c:axId val="56455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2031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642260.9917032699</c:v>
                </c:pt>
                <c:pt idx="1">
                  <c:v>453362.98076923075</c:v>
                </c:pt>
                <c:pt idx="2">
                  <c:v>690381.9791794244</c:v>
                </c:pt>
                <c:pt idx="3">
                  <c:v>750421.7566137566</c:v>
                </c:pt>
                <c:pt idx="4">
                  <c:v>553938.877755511</c:v>
                </c:pt>
              </c:numCache>
            </c:numRef>
          </c:val>
        </c:ser>
        <c:axId val="26596446"/>
        <c:axId val="33099431"/>
      </c:barChart>
      <c:catAx>
        <c:axId val="26596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099431"/>
        <c:crosses val="autoZero"/>
        <c:auto val="1"/>
        <c:lblOffset val="100"/>
        <c:noMultiLvlLbl val="0"/>
      </c:catAx>
      <c:valAx>
        <c:axId val="3309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596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2615365.1820982434</c:v>
                </c:pt>
                <c:pt idx="1">
                  <c:v>1332519.8026880182</c:v>
                </c:pt>
                <c:pt idx="2">
                  <c:v>2762425.4517828897</c:v>
                </c:pt>
                <c:pt idx="3">
                  <c:v>2914331.6599056046</c:v>
                </c:pt>
                <c:pt idx="4">
                  <c:v>2619683.166528899</c:v>
                </c:pt>
              </c:numCache>
            </c:numRef>
          </c:val>
        </c:ser>
        <c:axId val="20359404"/>
        <c:axId val="53551805"/>
      </c:barChart>
      <c:catAx>
        <c:axId val="20359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551805"/>
        <c:crosses val="autoZero"/>
        <c:auto val="1"/>
        <c:lblOffset val="100"/>
        <c:noMultiLvlLbl val="0"/>
      </c:catAx>
      <c:valAx>
        <c:axId val="53551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359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110084</c:v>
                </c:pt>
                <c:pt idx="1">
                  <c:v>1526</c:v>
                </c:pt>
                <c:pt idx="2">
                  <c:v>267</c:v>
                </c:pt>
                <c:pt idx="3">
                  <c:v>368</c:v>
                </c:pt>
                <c:pt idx="4">
                  <c:v>9494</c:v>
                </c:pt>
                <c:pt idx="5">
                  <c:v>841</c:v>
                </c:pt>
                <c:pt idx="6">
                  <c:v>600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7fbdd7af-95ce-4514-baca-2c9f60708808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$121.13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67f8e961-daae-4c4d-a1f5-c3b3893596fc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547,454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ef4f277f-2784-4b90-993b-b98ab1afb69c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700,116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a05fda4-be2c-4a69-9098-e488e132382a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$514,820,505,524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d819bbe8-5e3d-4f28-8323-0540e3a3ae22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123,180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449386</v>
      </c>
      <c r="C6" s="7">
        <f>B6/B$9</f>
        <v>0.820865314711373</v>
      </c>
      <c r="D6" s="14">
        <v>82579992043</v>
      </c>
      <c r="E6" s="7">
        <f>D6/D$9</f>
        <v>0.6817309341571748</v>
      </c>
    </row>
    <row r="7" spans="1:5" ht="12.75">
      <c r="A7" s="1" t="s">
        <v>30</v>
      </c>
      <c r="B7" s="6">
        <v>98068</v>
      </c>
      <c r="C7" s="7">
        <f>B7/B$9</f>
        <v>0.179134685288627</v>
      </c>
      <c r="D7" s="14">
        <v>38552830168</v>
      </c>
      <c r="E7" s="7">
        <f>D7/D$9</f>
        <v>0.3182690658428252</v>
      </c>
    </row>
    <row r="9" spans="1:7" ht="12.75">
      <c r="A9" s="9" t="s">
        <v>12</v>
      </c>
      <c r="B9" s="10">
        <f>SUM(B6:B7)</f>
        <v>547454</v>
      </c>
      <c r="C9" s="29">
        <f>SUM(C6:C7)</f>
        <v>1</v>
      </c>
      <c r="D9" s="15">
        <f>SUM(D6:D7)</f>
        <v>121132822211</v>
      </c>
      <c r="E9" s="29">
        <f>SUM(E6:E7)</f>
        <v>1</v>
      </c>
      <c r="G9" s="54">
        <f>+D9/1000000000</f>
        <v>121.132822211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110084</v>
      </c>
      <c r="C5" s="7">
        <f>B5/B$13</f>
        <v>0.8936840396168209</v>
      </c>
      <c r="D5" s="6">
        <v>547454</v>
      </c>
      <c r="E5" s="7">
        <f>D5/D$13</f>
        <v>0.7819475629752783</v>
      </c>
      <c r="F5" s="14">
        <v>121132822211</v>
      </c>
      <c r="G5" s="7">
        <f>F5/F$13</f>
        <v>0.2352913703149942</v>
      </c>
      <c r="H5" s="14">
        <f>IF(D5=0,"-",+F5/D5)</f>
        <v>221265.75422044593</v>
      </c>
      <c r="I5" s="25"/>
    </row>
    <row r="6" spans="1:8" ht="12.75">
      <c r="A6" s="51" t="s">
        <v>6</v>
      </c>
      <c r="B6" s="6">
        <v>1526</v>
      </c>
      <c r="C6" s="7">
        <f aca="true" t="shared" si="0" ref="C6:C11">B6/B$13</f>
        <v>0.012388374736158468</v>
      </c>
      <c r="D6" s="6">
        <v>7313</v>
      </c>
      <c r="E6" s="7">
        <f aca="true" t="shared" si="1" ref="E6:E11">D6/D$13</f>
        <v>0.010445411903170332</v>
      </c>
      <c r="F6" s="14">
        <v>5098480295</v>
      </c>
      <c r="G6" s="7">
        <f aca="true" t="shared" si="2" ref="G6:G11">F6/F$13</f>
        <v>0.009903413403882604</v>
      </c>
      <c r="H6" s="14">
        <f aca="true" t="shared" si="3" ref="H6:H11">IF(D6=0,"-",+F6/D6)</f>
        <v>697180.404074935</v>
      </c>
    </row>
    <row r="7" spans="1:8" ht="12.75">
      <c r="A7" s="51" t="s">
        <v>7</v>
      </c>
      <c r="B7" s="6">
        <v>267</v>
      </c>
      <c r="C7" s="7">
        <f t="shared" si="0"/>
        <v>0.002167559668777399</v>
      </c>
      <c r="D7" s="6">
        <v>1261</v>
      </c>
      <c r="E7" s="7">
        <f t="shared" si="1"/>
        <v>0.0018011300984408299</v>
      </c>
      <c r="F7" s="14">
        <v>3358391020</v>
      </c>
      <c r="G7" s="7">
        <f t="shared" si="2"/>
        <v>0.006523421238984503</v>
      </c>
      <c r="H7" s="14">
        <f t="shared" si="3"/>
        <v>2663275.9873116575</v>
      </c>
    </row>
    <row r="8" spans="1:8" ht="12.75">
      <c r="A8" s="51" t="s">
        <v>8</v>
      </c>
      <c r="B8" s="6">
        <v>368</v>
      </c>
      <c r="C8" s="7">
        <f t="shared" si="0"/>
        <v>0.0029874979704497483</v>
      </c>
      <c r="D8" s="6">
        <v>4098</v>
      </c>
      <c r="E8" s="7">
        <f t="shared" si="1"/>
        <v>0.005853315736249421</v>
      </c>
      <c r="F8" s="14">
        <v>2631985544</v>
      </c>
      <c r="G8" s="7">
        <f t="shared" si="2"/>
        <v>0.0051124333933068285</v>
      </c>
      <c r="H8" s="14">
        <f t="shared" si="3"/>
        <v>642260.9917032699</v>
      </c>
    </row>
    <row r="9" spans="1:8" ht="12.75">
      <c r="A9" s="51" t="s">
        <v>9</v>
      </c>
      <c r="B9" s="6">
        <v>9494</v>
      </c>
      <c r="C9" s="7">
        <f t="shared" si="0"/>
        <v>0.07707420035720085</v>
      </c>
      <c r="D9" s="6">
        <v>136009</v>
      </c>
      <c r="E9" s="7">
        <f t="shared" si="1"/>
        <v>0.19426637871438449</v>
      </c>
      <c r="F9" s="14">
        <v>355713203052</v>
      </c>
      <c r="G9" s="7">
        <f t="shared" si="2"/>
        <v>0.6909460661244335</v>
      </c>
      <c r="H9" s="14">
        <f t="shared" si="3"/>
        <v>2615365.1820982434</v>
      </c>
    </row>
    <row r="10" spans="1:8" ht="12.75">
      <c r="A10" s="51" t="s">
        <v>10</v>
      </c>
      <c r="B10" s="6">
        <v>841</v>
      </c>
      <c r="C10" s="7">
        <f t="shared" si="0"/>
        <v>0.006827407046598474</v>
      </c>
      <c r="D10" s="6">
        <v>1641</v>
      </c>
      <c r="E10" s="7">
        <f t="shared" si="1"/>
        <v>0.002343897297019351</v>
      </c>
      <c r="F10" s="14">
        <v>16997174000</v>
      </c>
      <c r="G10" s="7">
        <f t="shared" si="2"/>
        <v>0.03301572842888175</v>
      </c>
      <c r="H10" s="14">
        <f t="shared" si="3"/>
        <v>10357814.747105423</v>
      </c>
    </row>
    <row r="11" spans="1:8" ht="12.75">
      <c r="A11" s="51" t="s">
        <v>11</v>
      </c>
      <c r="B11" s="6">
        <v>600</v>
      </c>
      <c r="C11" s="7">
        <f t="shared" si="0"/>
        <v>0.004870920603994155</v>
      </c>
      <c r="D11" s="6">
        <v>2340</v>
      </c>
      <c r="E11" s="7">
        <f t="shared" si="1"/>
        <v>0.00334230327545721</v>
      </c>
      <c r="F11" s="14">
        <v>9888449402</v>
      </c>
      <c r="G11" s="7">
        <f t="shared" si="2"/>
        <v>0.019207567095516593</v>
      </c>
      <c r="H11" s="14">
        <f t="shared" si="3"/>
        <v>4225833.077777778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123180</v>
      </c>
      <c r="C13" s="11">
        <f t="shared" si="4"/>
        <v>0.9999999999999999</v>
      </c>
      <c r="D13" s="10">
        <f t="shared" si="4"/>
        <v>700116</v>
      </c>
      <c r="E13" s="12">
        <f t="shared" si="4"/>
        <v>1</v>
      </c>
      <c r="F13" s="15">
        <f t="shared" si="4"/>
        <v>514820505524</v>
      </c>
      <c r="G13" s="12">
        <f t="shared" si="4"/>
        <v>1</v>
      </c>
      <c r="H13" s="15">
        <f>F13/D13</f>
        <v>735336.0093527358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49782</v>
      </c>
      <c r="C16" s="7">
        <f aca="true" t="shared" si="5" ref="C16:C22">B16/B$24</f>
        <v>0.9282837323786082</v>
      </c>
      <c r="D16" s="6">
        <v>143970</v>
      </c>
      <c r="E16" s="7">
        <f aca="true" t="shared" si="6" ref="E16:E22">D16/D$24</f>
        <v>0.8955028923306587</v>
      </c>
      <c r="F16" s="20">
        <v>35728858000</v>
      </c>
      <c r="G16" s="7">
        <f aca="true" t="shared" si="7" ref="G16:G22">F16/F$24</f>
        <v>0.6356377977009956</v>
      </c>
      <c r="H16" s="20">
        <f aca="true" t="shared" si="8" ref="H16:H22">IF(D16=0,"-",+F16/D16)</f>
        <v>248168.77127179274</v>
      </c>
      <c r="J16" s="8"/>
      <c r="M16" s="1"/>
      <c r="N16" s="1"/>
    </row>
    <row r="17" spans="1:14" ht="12.75">
      <c r="A17" s="1" t="s">
        <v>6</v>
      </c>
      <c r="B17" s="6">
        <v>551</v>
      </c>
      <c r="C17" s="7">
        <f t="shared" si="5"/>
        <v>0.010274483478779742</v>
      </c>
      <c r="D17" s="6">
        <v>1494</v>
      </c>
      <c r="E17" s="7">
        <f t="shared" si="6"/>
        <v>0.009292778503452137</v>
      </c>
      <c r="F17" s="20">
        <v>628280000</v>
      </c>
      <c r="G17" s="7">
        <f t="shared" si="7"/>
        <v>0.0111774777559244</v>
      </c>
      <c r="H17" s="20">
        <f t="shared" si="8"/>
        <v>420535.4752342704</v>
      </c>
      <c r="J17" s="8"/>
      <c r="M17" s="1"/>
      <c r="N17" s="1"/>
    </row>
    <row r="18" spans="1:14" ht="12.75">
      <c r="A18" s="1" t="s">
        <v>7</v>
      </c>
      <c r="B18" s="6">
        <v>75</v>
      </c>
      <c r="C18" s="7">
        <f t="shared" si="5"/>
        <v>0.001398523159543522</v>
      </c>
      <c r="D18" s="6">
        <v>222</v>
      </c>
      <c r="E18" s="7">
        <f t="shared" si="6"/>
        <v>0.0013808546370591528</v>
      </c>
      <c r="F18" s="20">
        <v>344491000</v>
      </c>
      <c r="G18" s="7">
        <f t="shared" si="7"/>
        <v>0.0061287013586556185</v>
      </c>
      <c r="H18" s="20">
        <f t="shared" si="8"/>
        <v>1551761.2612612613</v>
      </c>
      <c r="J18" s="8"/>
      <c r="M18" s="1"/>
      <c r="N18" s="1"/>
    </row>
    <row r="19" spans="1:14" ht="12.75">
      <c r="A19" s="1" t="s">
        <v>8</v>
      </c>
      <c r="B19" s="6">
        <v>164</v>
      </c>
      <c r="C19" s="7">
        <f t="shared" si="5"/>
        <v>0.0030581039755351682</v>
      </c>
      <c r="D19" s="6">
        <v>832</v>
      </c>
      <c r="E19" s="7">
        <f t="shared" si="6"/>
        <v>0.005175094856005474</v>
      </c>
      <c r="F19" s="20">
        <v>377198000</v>
      </c>
      <c r="G19" s="7">
        <f t="shared" si="7"/>
        <v>0.006710578491403787</v>
      </c>
      <c r="H19" s="20">
        <f t="shared" si="8"/>
        <v>453362.98076923075</v>
      </c>
      <c r="J19" s="8"/>
      <c r="M19" s="1"/>
      <c r="N19" s="1"/>
    </row>
    <row r="20" spans="1:14" ht="12.75">
      <c r="A20" s="1" t="s">
        <v>9</v>
      </c>
      <c r="B20" s="6">
        <v>2958</v>
      </c>
      <c r="C20" s="7">
        <f t="shared" si="5"/>
        <v>0.05515775341239651</v>
      </c>
      <c r="D20" s="6">
        <v>13988</v>
      </c>
      <c r="E20" s="7">
        <f t="shared" si="6"/>
        <v>0.08700628226659203</v>
      </c>
      <c r="F20" s="20">
        <v>18639287000</v>
      </c>
      <c r="G20" s="7">
        <f t="shared" si="7"/>
        <v>0.3316040870770848</v>
      </c>
      <c r="H20" s="20">
        <f t="shared" si="8"/>
        <v>1332519.8026880182</v>
      </c>
      <c r="J20" s="8"/>
      <c r="M20" s="1"/>
      <c r="N20" s="1"/>
    </row>
    <row r="21" spans="1:14" ht="12.75">
      <c r="A21" s="1" t="s">
        <v>10</v>
      </c>
      <c r="B21" s="6">
        <v>4</v>
      </c>
      <c r="C21" s="7">
        <f t="shared" si="5"/>
        <v>7.458790184232118E-05</v>
      </c>
      <c r="D21" s="6">
        <v>6</v>
      </c>
      <c r="E21" s="7">
        <f t="shared" si="6"/>
        <v>3.732039559619332E-05</v>
      </c>
      <c r="F21" s="20">
        <v>7200000</v>
      </c>
      <c r="G21" s="7">
        <f t="shared" si="7"/>
        <v>0.00012809231527767184</v>
      </c>
      <c r="H21" s="20">
        <f t="shared" si="8"/>
        <v>1200000</v>
      </c>
      <c r="J21" s="8"/>
      <c r="M21" s="1"/>
      <c r="N21" s="1"/>
    </row>
    <row r="22" spans="1:14" ht="12.75">
      <c r="A22" s="1" t="s">
        <v>11</v>
      </c>
      <c r="B22" s="6">
        <v>94</v>
      </c>
      <c r="C22" s="7">
        <f t="shared" si="5"/>
        <v>0.0017528156932945477</v>
      </c>
      <c r="D22" s="6">
        <v>258</v>
      </c>
      <c r="E22" s="7">
        <f t="shared" si="6"/>
        <v>0.0016047770106363127</v>
      </c>
      <c r="F22" s="20">
        <v>484147000</v>
      </c>
      <c r="G22" s="7">
        <f t="shared" si="7"/>
        <v>0.008613265300658193</v>
      </c>
      <c r="H22" s="20">
        <f t="shared" si="8"/>
        <v>1876538.7596899224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53628</v>
      </c>
      <c r="C24" s="11">
        <f t="shared" si="9"/>
        <v>1</v>
      </c>
      <c r="D24" s="10">
        <f t="shared" si="9"/>
        <v>160770</v>
      </c>
      <c r="E24" s="11">
        <f t="shared" si="9"/>
        <v>1</v>
      </c>
      <c r="F24" s="21">
        <f t="shared" si="9"/>
        <v>56209461000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109004</v>
      </c>
      <c r="C27" s="7">
        <f>B27/B$35</f>
        <v>0.8929191651102591</v>
      </c>
      <c r="D27" s="6">
        <v>403484</v>
      </c>
      <c r="E27" s="7">
        <f>D27/D$35</f>
        <v>0.7480986231472933</v>
      </c>
      <c r="F27" s="20">
        <v>85403964211</v>
      </c>
      <c r="G27" s="7">
        <f>F27/F$35</f>
        <v>0.1862230864929173</v>
      </c>
      <c r="H27" s="20">
        <f aca="true" t="shared" si="10" ref="H27:H33">IF(D27=0,"-",+F27/D27)</f>
        <v>211666.29707993378</v>
      </c>
      <c r="J27" s="8"/>
    </row>
    <row r="28" spans="1:10" ht="12.75">
      <c r="A28" s="1" t="s">
        <v>6</v>
      </c>
      <c r="B28" s="6">
        <v>1520</v>
      </c>
      <c r="C28" s="7">
        <f aca="true" t="shared" si="11" ref="C28:C33">B28/B$35</f>
        <v>0.012451259870900094</v>
      </c>
      <c r="D28" s="6">
        <v>5819</v>
      </c>
      <c r="E28" s="7">
        <f aca="true" t="shared" si="12" ref="E28:E33">D28/D$35</f>
        <v>0.010788992594735106</v>
      </c>
      <c r="F28" s="20">
        <v>4470200295</v>
      </c>
      <c r="G28" s="7">
        <f aca="true" t="shared" si="13" ref="G28:G33">F28/F$35</f>
        <v>0.009747258266838503</v>
      </c>
      <c r="H28" s="20">
        <f t="shared" si="10"/>
        <v>768207.6465028356</v>
      </c>
      <c r="J28" s="8"/>
    </row>
    <row r="29" spans="1:10" ht="12.75">
      <c r="A29" s="1" t="s">
        <v>7</v>
      </c>
      <c r="B29" s="6">
        <v>265</v>
      </c>
      <c r="C29" s="7">
        <f t="shared" si="11"/>
        <v>0.002170778859071398</v>
      </c>
      <c r="D29" s="6">
        <v>1039</v>
      </c>
      <c r="E29" s="7">
        <f t="shared" si="12"/>
        <v>0.0019264071671987926</v>
      </c>
      <c r="F29" s="20">
        <v>3013900020</v>
      </c>
      <c r="G29" s="7">
        <f t="shared" si="13"/>
        <v>0.006571799907540772</v>
      </c>
      <c r="H29" s="20">
        <f t="shared" si="10"/>
        <v>2900769.990375361</v>
      </c>
      <c r="J29" s="8"/>
    </row>
    <row r="30" spans="1:10" ht="12.75">
      <c r="A30" s="1" t="s">
        <v>8</v>
      </c>
      <c r="B30" s="6">
        <v>367</v>
      </c>
      <c r="C30" s="7">
        <f t="shared" si="11"/>
        <v>0.0030063239293554836</v>
      </c>
      <c r="D30" s="6">
        <v>3266</v>
      </c>
      <c r="E30" s="7">
        <f t="shared" si="12"/>
        <v>0.006055482009693221</v>
      </c>
      <c r="F30" s="20">
        <v>2254787544</v>
      </c>
      <c r="G30" s="7">
        <f t="shared" si="13"/>
        <v>0.004916557442135484</v>
      </c>
      <c r="H30" s="20">
        <f t="shared" si="10"/>
        <v>690381.9791794244</v>
      </c>
      <c r="J30" s="8"/>
    </row>
    <row r="31" spans="1:10" ht="12.75">
      <c r="A31" s="1" t="s">
        <v>9</v>
      </c>
      <c r="B31" s="6">
        <v>9486</v>
      </c>
      <c r="C31" s="7">
        <f t="shared" si="11"/>
        <v>0.07770569153641993</v>
      </c>
      <c r="D31" s="6">
        <v>122021</v>
      </c>
      <c r="E31" s="7">
        <f t="shared" si="12"/>
        <v>0.22623881515761682</v>
      </c>
      <c r="F31" s="20">
        <v>337073916052</v>
      </c>
      <c r="G31" s="7">
        <f t="shared" si="13"/>
        <v>0.7349886577673999</v>
      </c>
      <c r="H31" s="20">
        <f t="shared" si="10"/>
        <v>2762425.4517828897</v>
      </c>
      <c r="J31" s="8"/>
    </row>
    <row r="32" spans="1:10" ht="12.75">
      <c r="A32" s="1" t="s">
        <v>10</v>
      </c>
      <c r="B32" s="6">
        <v>841</v>
      </c>
      <c r="C32" s="7">
        <f t="shared" si="11"/>
        <v>0.006889151020675645</v>
      </c>
      <c r="D32" s="6">
        <v>1635</v>
      </c>
      <c r="E32" s="7">
        <f t="shared" si="12"/>
        <v>0.0030314491995861656</v>
      </c>
      <c r="F32" s="20">
        <v>16989974000</v>
      </c>
      <c r="G32" s="7">
        <f t="shared" si="13"/>
        <v>0.037046587086959876</v>
      </c>
      <c r="H32" s="20">
        <f t="shared" si="10"/>
        <v>10391421.406727828</v>
      </c>
      <c r="J32" s="8"/>
    </row>
    <row r="33" spans="1:10" ht="12.75">
      <c r="A33" s="1" t="s">
        <v>11</v>
      </c>
      <c r="B33" s="6">
        <v>593</v>
      </c>
      <c r="C33" s="7">
        <f t="shared" si="11"/>
        <v>0.004857629673318261</v>
      </c>
      <c r="D33" s="6">
        <v>2082</v>
      </c>
      <c r="E33" s="7">
        <f t="shared" si="12"/>
        <v>0.003860230723876695</v>
      </c>
      <c r="F33" s="20">
        <v>9404302402</v>
      </c>
      <c r="G33" s="7">
        <f t="shared" si="13"/>
        <v>0.020506053036208234</v>
      </c>
      <c r="H33" s="20">
        <f t="shared" si="10"/>
        <v>4516956.004803074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122076</v>
      </c>
      <c r="C35" s="11">
        <f t="shared" si="14"/>
        <v>1</v>
      </c>
      <c r="D35" s="10">
        <f t="shared" si="14"/>
        <v>539346</v>
      </c>
      <c r="E35" s="11">
        <f t="shared" si="14"/>
        <v>1</v>
      </c>
      <c r="F35" s="21">
        <f t="shared" si="14"/>
        <v>458611044524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97304</v>
      </c>
      <c r="C38" s="7">
        <f aca="true" t="shared" si="15" ref="C38:C44">B38/B$46</f>
        <v>0.8914786209676681</v>
      </c>
      <c r="D38" s="6">
        <v>275138</v>
      </c>
      <c r="E38" s="7">
        <f aca="true" t="shared" si="16" ref="E38:E44">D38/D$46</f>
        <v>0.7979617228488316</v>
      </c>
      <c r="F38" s="20">
        <v>53001094665</v>
      </c>
      <c r="G38" s="7">
        <f aca="true" t="shared" si="17" ref="G38:G44">F38/F$46</f>
        <v>0.2122839283904967</v>
      </c>
      <c r="H38" s="20">
        <f aca="true" t="shared" si="18" ref="H38:H44">IF(D38=0,"-",+F38/D38)</f>
        <v>192634.58578967646</v>
      </c>
      <c r="J38" s="8"/>
      <c r="N38" s="1"/>
    </row>
    <row r="39" spans="1:14" ht="12.75">
      <c r="A39" s="1" t="s">
        <v>6</v>
      </c>
      <c r="B39" s="6">
        <v>1457</v>
      </c>
      <c r="C39" s="7">
        <f t="shared" si="15"/>
        <v>0.013348725137197776</v>
      </c>
      <c r="D39" s="6">
        <v>4975</v>
      </c>
      <c r="E39" s="7">
        <f t="shared" si="16"/>
        <v>0.014428612446019588</v>
      </c>
      <c r="F39" s="20">
        <v>3161082295</v>
      </c>
      <c r="G39" s="7">
        <f t="shared" si="17"/>
        <v>0.012661002037593424</v>
      </c>
      <c r="H39" s="20">
        <f t="shared" si="18"/>
        <v>635393.4261306532</v>
      </c>
      <c r="J39" s="8"/>
      <c r="N39" s="1"/>
    </row>
    <row r="40" spans="1:14" ht="12.75">
      <c r="A40" s="1" t="s">
        <v>7</v>
      </c>
      <c r="B40" s="6">
        <v>257</v>
      </c>
      <c r="C40" s="7">
        <f t="shared" si="15"/>
        <v>0.0023545795197390724</v>
      </c>
      <c r="D40" s="6">
        <v>965</v>
      </c>
      <c r="E40" s="7">
        <f t="shared" si="16"/>
        <v>0.002798715780986714</v>
      </c>
      <c r="F40" s="20">
        <v>2726573020</v>
      </c>
      <c r="G40" s="7">
        <f t="shared" si="17"/>
        <v>0.010920673155669063</v>
      </c>
      <c r="H40" s="20">
        <f t="shared" si="18"/>
        <v>2825464.269430052</v>
      </c>
      <c r="J40" s="8"/>
      <c r="N40" s="1"/>
    </row>
    <row r="41" spans="1:14" ht="12.75">
      <c r="A41" s="1" t="s">
        <v>8</v>
      </c>
      <c r="B41" s="6">
        <v>330</v>
      </c>
      <c r="C41" s="7">
        <f t="shared" si="15"/>
        <v>0.003023390044801143</v>
      </c>
      <c r="D41" s="6">
        <v>2268</v>
      </c>
      <c r="E41" s="7">
        <f t="shared" si="16"/>
        <v>0.0065777071412205885</v>
      </c>
      <c r="F41" s="20">
        <v>1701956544</v>
      </c>
      <c r="G41" s="7">
        <f t="shared" si="17"/>
        <v>0.006816802999897686</v>
      </c>
      <c r="H41" s="20">
        <f t="shared" si="18"/>
        <v>750421.7566137566</v>
      </c>
      <c r="J41" s="8"/>
      <c r="N41" s="1"/>
    </row>
    <row r="42" spans="1:14" ht="12.75">
      <c r="A42" s="1" t="s">
        <v>9</v>
      </c>
      <c r="B42" s="6">
        <v>8490</v>
      </c>
      <c r="C42" s="7">
        <f t="shared" si="15"/>
        <v>0.07778358024352032</v>
      </c>
      <c r="D42" s="6">
        <v>59113</v>
      </c>
      <c r="E42" s="7">
        <f t="shared" si="16"/>
        <v>0.1714409180947851</v>
      </c>
      <c r="F42" s="20">
        <v>172274887412</v>
      </c>
      <c r="G42" s="7">
        <f t="shared" si="17"/>
        <v>0.6900081987740562</v>
      </c>
      <c r="H42" s="20">
        <f t="shared" si="18"/>
        <v>2914331.6599056046</v>
      </c>
      <c r="J42" s="8"/>
      <c r="N42" s="1"/>
    </row>
    <row r="43" spans="1:14" ht="12.75">
      <c r="A43" s="1" t="s">
        <v>10</v>
      </c>
      <c r="B43" s="6">
        <v>830</v>
      </c>
      <c r="C43" s="7">
        <f t="shared" si="15"/>
        <v>0.007604284052075603</v>
      </c>
      <c r="D43" s="6">
        <v>1053</v>
      </c>
      <c r="E43" s="7">
        <f t="shared" si="16"/>
        <v>0.0030539354584238443</v>
      </c>
      <c r="F43" s="20">
        <v>11034272000</v>
      </c>
      <c r="G43" s="7">
        <f t="shared" si="17"/>
        <v>0.04419528732179371</v>
      </c>
      <c r="H43" s="20">
        <f t="shared" si="18"/>
        <v>10478890.788224122</v>
      </c>
      <c r="J43" s="8"/>
      <c r="N43" s="1"/>
    </row>
    <row r="44" spans="1:14" ht="12.75">
      <c r="A44" s="1" t="s">
        <v>11</v>
      </c>
      <c r="B44" s="6">
        <v>481</v>
      </c>
      <c r="C44" s="7">
        <f t="shared" si="15"/>
        <v>0.00440682003499803</v>
      </c>
      <c r="D44" s="6">
        <v>1289</v>
      </c>
      <c r="E44" s="7">
        <f t="shared" si="16"/>
        <v>0.0037383882297325126</v>
      </c>
      <c r="F44" s="20">
        <v>5770917278</v>
      </c>
      <c r="G44" s="7">
        <f t="shared" si="17"/>
        <v>0.02311410732049325</v>
      </c>
      <c r="H44" s="20">
        <f t="shared" si="18"/>
        <v>4477049.866563227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109149</v>
      </c>
      <c r="C46" s="11">
        <f t="shared" si="19"/>
        <v>0.9999999999999999</v>
      </c>
      <c r="D46" s="10">
        <f t="shared" si="19"/>
        <v>344801</v>
      </c>
      <c r="E46" s="11">
        <f t="shared" si="19"/>
        <v>0.9999999999999999</v>
      </c>
      <c r="F46" s="10">
        <f t="shared" si="19"/>
        <v>249670783214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81449</v>
      </c>
      <c r="C49" s="7">
        <f aca="true" t="shared" si="20" ref="C49:C55">B49/B$57</f>
        <v>0.8902503005792983</v>
      </c>
      <c r="D49" s="6">
        <v>128346</v>
      </c>
      <c r="E49" s="7">
        <f aca="true" t="shared" si="21" ref="E49:E55">D49/D$57</f>
        <v>0.65972397131769</v>
      </c>
      <c r="F49" s="20">
        <v>32402869546</v>
      </c>
      <c r="G49" s="7">
        <f aca="true" t="shared" si="22" ref="G49:G55">F49/F$57</f>
        <v>0.15508198057589573</v>
      </c>
      <c r="H49" s="20">
        <f aca="true" t="shared" si="23" ref="H49:H55">IF(D49=0,"-",+F49/D49)</f>
        <v>252464.97394542876</v>
      </c>
      <c r="J49" s="8"/>
      <c r="N49" s="1"/>
    </row>
    <row r="50" spans="1:14" ht="12.75">
      <c r="A50" s="1" t="s">
        <v>6</v>
      </c>
      <c r="B50" s="6">
        <v>585</v>
      </c>
      <c r="C50" s="7">
        <f t="shared" si="20"/>
        <v>0.006394141436222538</v>
      </c>
      <c r="D50" s="6">
        <v>844</v>
      </c>
      <c r="E50" s="7">
        <f t="shared" si="21"/>
        <v>0.0043383278932894705</v>
      </c>
      <c r="F50" s="20">
        <v>1309118000</v>
      </c>
      <c r="G50" s="7">
        <f t="shared" si="22"/>
        <v>0.00626551336631905</v>
      </c>
      <c r="H50" s="20">
        <f t="shared" si="23"/>
        <v>1551087.6777251186</v>
      </c>
      <c r="J50" s="8"/>
      <c r="N50" s="1"/>
    </row>
    <row r="51" spans="1:14" ht="12.75">
      <c r="A51" s="1" t="s">
        <v>7</v>
      </c>
      <c r="B51" s="6">
        <v>45</v>
      </c>
      <c r="C51" s="7">
        <f t="shared" si="20"/>
        <v>0.0004918570335555798</v>
      </c>
      <c r="D51" s="6">
        <v>74</v>
      </c>
      <c r="E51" s="7">
        <f t="shared" si="21"/>
        <v>0.00038037472050168344</v>
      </c>
      <c r="F51" s="20">
        <v>287327000</v>
      </c>
      <c r="G51" s="7">
        <f t="shared" si="22"/>
        <v>0.0013751633993302006</v>
      </c>
      <c r="H51" s="20">
        <f t="shared" si="23"/>
        <v>3882797.2972972975</v>
      </c>
      <c r="J51" s="8"/>
      <c r="N51" s="1"/>
    </row>
    <row r="52" spans="1:14" ht="12.75">
      <c r="A52" s="1" t="s">
        <v>8</v>
      </c>
      <c r="B52" s="6">
        <v>288</v>
      </c>
      <c r="C52" s="7">
        <f t="shared" si="20"/>
        <v>0.003147885014755711</v>
      </c>
      <c r="D52" s="6">
        <v>998</v>
      </c>
      <c r="E52" s="7">
        <f t="shared" si="21"/>
        <v>0.005129918527847028</v>
      </c>
      <c r="F52" s="20">
        <v>552831000</v>
      </c>
      <c r="G52" s="7">
        <f t="shared" si="22"/>
        <v>0.002645880676772855</v>
      </c>
      <c r="H52" s="20">
        <f t="shared" si="23"/>
        <v>553938.877755511</v>
      </c>
      <c r="J52" s="8"/>
      <c r="N52" s="1"/>
    </row>
    <row r="53" spans="1:14" ht="12.75">
      <c r="A53" s="1" t="s">
        <v>9</v>
      </c>
      <c r="B53" s="6">
        <v>8247</v>
      </c>
      <c r="C53" s="7">
        <f t="shared" si="20"/>
        <v>0.09014099901628593</v>
      </c>
      <c r="D53" s="6">
        <v>62908</v>
      </c>
      <c r="E53" s="7">
        <f t="shared" si="21"/>
        <v>0.3233596340178365</v>
      </c>
      <c r="F53" s="20">
        <v>164799028640</v>
      </c>
      <c r="G53" s="7">
        <f t="shared" si="22"/>
        <v>0.7887375444385578</v>
      </c>
      <c r="H53" s="20">
        <f t="shared" si="23"/>
        <v>2619683.166528899</v>
      </c>
      <c r="J53" s="8"/>
      <c r="N53" s="1"/>
    </row>
    <row r="54" spans="1:14" ht="12.75">
      <c r="A54" s="1" t="s">
        <v>10</v>
      </c>
      <c r="B54" s="6">
        <v>500</v>
      </c>
      <c r="C54" s="7">
        <f t="shared" si="20"/>
        <v>0.005465078150617554</v>
      </c>
      <c r="D54" s="6">
        <v>582</v>
      </c>
      <c r="E54" s="7">
        <f t="shared" si="21"/>
        <v>0.002991595774756483</v>
      </c>
      <c r="F54" s="20">
        <v>5955702000</v>
      </c>
      <c r="G54" s="7">
        <f t="shared" si="22"/>
        <v>0.02850432924061322</v>
      </c>
      <c r="H54" s="20">
        <f t="shared" si="23"/>
        <v>10233164.948453609</v>
      </c>
      <c r="J54" s="8"/>
      <c r="N54" s="1"/>
    </row>
    <row r="55" spans="1:14" ht="12.75">
      <c r="A55" s="1" t="s">
        <v>11</v>
      </c>
      <c r="B55" s="6">
        <v>376</v>
      </c>
      <c r="C55" s="7">
        <f t="shared" si="20"/>
        <v>0.0041097387692644</v>
      </c>
      <c r="D55" s="6">
        <v>793</v>
      </c>
      <c r="E55" s="7">
        <f t="shared" si="21"/>
        <v>0.004076177748078851</v>
      </c>
      <c r="F55" s="20">
        <v>3633385124</v>
      </c>
      <c r="G55" s="7">
        <f t="shared" si="22"/>
        <v>0.017389588302511156</v>
      </c>
      <c r="H55" s="20">
        <f t="shared" si="23"/>
        <v>4581822.350567466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91490</v>
      </c>
      <c r="C57" s="11">
        <f t="shared" si="24"/>
        <v>1</v>
      </c>
      <c r="D57" s="10">
        <f t="shared" si="24"/>
        <v>194545</v>
      </c>
      <c r="E57" s="11">
        <f t="shared" si="24"/>
        <v>1</v>
      </c>
      <c r="F57" s="10">
        <f t="shared" si="24"/>
        <v>208940261310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lbrzostowsk</cp:lastModifiedBy>
  <cp:lastPrinted>2001-02-08T21:22:29Z</cp:lastPrinted>
  <dcterms:created xsi:type="dcterms:W3CDTF">2000-09-06T18:30:25Z</dcterms:created>
  <dcterms:modified xsi:type="dcterms:W3CDTF">2006-02-06T14:54:45Z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